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Собрание 2024\годовой отчёт\"/>
    </mc:Choice>
  </mc:AlternateContent>
  <xr:revisionPtr revIDLastSave="0" documentId="13_ncr:1_{2D277BF0-4BAA-4772-94FB-EEEACEC5C5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/>
  <c r="C8" i="1"/>
  <c r="D10" i="1"/>
  <c r="D7" i="1"/>
  <c r="B11" i="1"/>
  <c r="C67" i="1"/>
  <c r="C69" i="1" s="1"/>
  <c r="D11" i="1"/>
  <c r="B79" i="1"/>
  <c r="B81" i="1" s="1"/>
  <c r="B76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25" i="1"/>
  <c r="C18" i="1" l="1"/>
  <c r="D67" i="1"/>
</calcChain>
</file>

<file path=xl/sharedStrings.xml><?xml version="1.0" encoding="utf-8"?>
<sst xmlns="http://schemas.openxmlformats.org/spreadsheetml/2006/main" count="78" uniqueCount="75">
  <si>
    <t>ОТЧЕТ ОБ ИСПОЛНЕНИИ СМЕТЫ</t>
  </si>
  <si>
    <t>Наименование показателя</t>
  </si>
  <si>
    <t>План</t>
  </si>
  <si>
    <t>Факт</t>
  </si>
  <si>
    <t>Отклонение</t>
  </si>
  <si>
    <t>Итого доходов</t>
  </si>
  <si>
    <t>РАСХОДЫ</t>
  </si>
  <si>
    <t>Банковские услуги</t>
  </si>
  <si>
    <t>Взносы в ФСС от НС и ПЗ</t>
  </si>
  <si>
    <t>Вывоз ТБО</t>
  </si>
  <si>
    <t>ГСМ</t>
  </si>
  <si>
    <t>задолженность прошлых лет</t>
  </si>
  <si>
    <t>заработная плата бухгалтера</t>
  </si>
  <si>
    <t>заработная плата водораздатчика (лето)</t>
  </si>
  <si>
    <t>заработная плата водораздатчика( зима)</t>
  </si>
  <si>
    <t>заработная плата дворника</t>
  </si>
  <si>
    <t>заработная плата председателя</t>
  </si>
  <si>
    <t>заработная плата секретаря правления</t>
  </si>
  <si>
    <t>заработная плата уборшицы</t>
  </si>
  <si>
    <t>заработная плата электромонтёра</t>
  </si>
  <si>
    <t>канцтовары</t>
  </si>
  <si>
    <t>компенсация за отпуск</t>
  </si>
  <si>
    <t>Малоценное оборудование и запасы</t>
  </si>
  <si>
    <t>налог на земли общего пользования</t>
  </si>
  <si>
    <t>Обрезка деревьев на землях общего пользования</t>
  </si>
  <si>
    <t>оплата за телефон+интернет</t>
  </si>
  <si>
    <t>Очистка линии энергопередачи ЛЭП0,4 от дереьев</t>
  </si>
  <si>
    <t>подготовка магистрали водопровода, свар. работы к летнему сезону</t>
  </si>
  <si>
    <t>почтовые расходы</t>
  </si>
  <si>
    <t>приобретение компьютера</t>
  </si>
  <si>
    <t>приобретение сварочного оборудования</t>
  </si>
  <si>
    <t>приобретение труб разного диаметра</t>
  </si>
  <si>
    <t>приобретение шкафа для хранения документов</t>
  </si>
  <si>
    <t>прочие услуги</t>
  </si>
  <si>
    <t>расходные материалы</t>
  </si>
  <si>
    <t>расходы на благоустройство мус. площадки</t>
  </si>
  <si>
    <t>ревизия задвижек</t>
  </si>
  <si>
    <t>регистрация официального сайта</t>
  </si>
  <si>
    <t>ремонт, обслуживание оргтехники</t>
  </si>
  <si>
    <t>содержание дорог в зимний период</t>
  </si>
  <si>
    <t>Страховые взносы</t>
  </si>
  <si>
    <t>судебные расходы</t>
  </si>
  <si>
    <t>услуги банка</t>
  </si>
  <si>
    <t>услуги связи</t>
  </si>
  <si>
    <t>устранение аварий на ЛЭП 0,4 кв.</t>
  </si>
  <si>
    <t>хозтовары, прочие материалы</t>
  </si>
  <si>
    <t>электроэнергия га общехозяйственные нужды</t>
  </si>
  <si>
    <t>Итого расходов</t>
  </si>
  <si>
    <t>СНТ "САДОВОД" на 31.12.2023</t>
  </si>
  <si>
    <t>Приобретение прав польз 1"С" 2023г.+2024г.</t>
  </si>
  <si>
    <t>Направление деятельности  электроэнергия</t>
  </si>
  <si>
    <t>оплачено садоводами в кассу и на расч. Счёт</t>
  </si>
  <si>
    <t>перечислено с расч счета самостоятельно в ТНС</t>
  </si>
  <si>
    <t>электроэнергия текущего года согласно счетов ТНС</t>
  </si>
  <si>
    <t>Электроэнергия текущего года</t>
  </si>
  <si>
    <t>отчёт по движению денежных средств с 01.01.2023-31.12.2023</t>
  </si>
  <si>
    <t>СНТ "Садовод"</t>
  </si>
  <si>
    <t>Оплачено в ТНС Энерго</t>
  </si>
  <si>
    <t>ДОХОДЫ( поступление денежных средств)</t>
  </si>
  <si>
    <t xml:space="preserve"> членские взнсы( содержание организации)</t>
  </si>
  <si>
    <t>выплата зар.платы</t>
  </si>
  <si>
    <t>Налоги и сборы</t>
  </si>
  <si>
    <t>Оплата прочим поставщикам, работ , услуг,материалов</t>
  </si>
  <si>
    <t>остаток денежных средств на 01.01.2023</t>
  </si>
  <si>
    <t>остаток денежных средств на 31.12.2023г.</t>
  </si>
  <si>
    <t>Направление деятельности(содержание организации)</t>
  </si>
  <si>
    <t>Итого доходы -расходы( чл взн факт - факт расходы без эл/эн)</t>
  </si>
  <si>
    <t>оплачено садоводами за эл/энергию с 01.01.2023 по 31.12.2023</t>
  </si>
  <si>
    <t>оплачено за счёт членских взносов.</t>
  </si>
  <si>
    <t>Долг за  СНТ,   садоводами за 2023г.</t>
  </si>
  <si>
    <t>в том числе: задолженность прошлых лет</t>
  </si>
  <si>
    <t>чл. Взносы аванс 2024г.</t>
  </si>
  <si>
    <t>перечислено приставами</t>
  </si>
  <si>
    <t>итого оплачено в ТНС с 01.01.2023г. по 31.12.2023г.</t>
  </si>
  <si>
    <t>Расходование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</si>
</sst>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5" fillId="0" borderId="1" xfId="0" applyNumberFormat="1" applyFon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12" xfId="0" applyFont="1" applyBorder="1"/>
    <xf numFmtId="0" fontId="3" fillId="0" borderId="13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0" fillId="0" borderId="1" xfId="0" applyBorder="1"/>
    <xf numFmtId="2" fontId="3" fillId="0" borderId="6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2" fontId="3" fillId="0" borderId="2" xfId="0" applyNumberFormat="1" applyFont="1" applyBorder="1"/>
    <xf numFmtId="2" fontId="2" fillId="0" borderId="2" xfId="0" applyNumberFormat="1" applyFont="1" applyBorder="1"/>
    <xf numFmtId="2" fontId="4" fillId="0" borderId="9" xfId="0" applyNumberFormat="1" applyFont="1" applyBorder="1"/>
    <xf numFmtId="0" fontId="0" fillId="0" borderId="9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2" fontId="4" fillId="0" borderId="13" xfId="0" applyNumberFormat="1" applyFont="1" applyBorder="1" applyAlignment="1">
      <alignment horizontal="center"/>
    </xf>
    <xf numFmtId="0" fontId="0" fillId="2" borderId="0" xfId="0" applyFill="1"/>
    <xf numFmtId="2" fontId="0" fillId="0" borderId="9" xfId="0" applyNumberFormat="1" applyBorder="1"/>
    <xf numFmtId="2" fontId="4" fillId="0" borderId="10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4" xfId="0" applyFont="1" applyBorder="1"/>
    <xf numFmtId="2" fontId="4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3" fillId="0" borderId="19" xfId="0" applyFont="1" applyBorder="1"/>
    <xf numFmtId="2" fontId="4" fillId="0" borderId="20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22" xfId="0" applyFont="1" applyBorder="1"/>
    <xf numFmtId="0" fontId="3" fillId="0" borderId="24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0" fontId="4" fillId="3" borderId="0" xfId="0" applyFont="1" applyFill="1"/>
    <xf numFmtId="2" fontId="4" fillId="3" borderId="11" xfId="0" applyNumberFormat="1" applyFont="1" applyFill="1" applyBorder="1" applyAlignment="1">
      <alignment horizontal="center"/>
    </xf>
    <xf numFmtId="2" fontId="4" fillId="3" borderId="17" xfId="0" applyNumberFormat="1" applyFont="1" applyFill="1" applyBorder="1" applyAlignment="1">
      <alignment horizontal="center"/>
    </xf>
    <xf numFmtId="0" fontId="1" fillId="0" borderId="23" xfId="0" applyFont="1" applyBorder="1"/>
    <xf numFmtId="2" fontId="3" fillId="0" borderId="20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3" xfId="0" applyFont="1" applyBorder="1"/>
    <xf numFmtId="2" fontId="0" fillId="0" borderId="4" xfId="0" applyNumberFormat="1" applyBorder="1"/>
    <xf numFmtId="0" fontId="4" fillId="0" borderId="5" xfId="0" applyFont="1" applyBorder="1"/>
    <xf numFmtId="0" fontId="3" fillId="0" borderId="26" xfId="0" applyFont="1" applyBorder="1"/>
    <xf numFmtId="2" fontId="3" fillId="0" borderId="0" xfId="0" applyNumberFormat="1" applyFont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7" xfId="0" applyFont="1" applyBorder="1"/>
    <xf numFmtId="2" fontId="3" fillId="0" borderId="27" xfId="0" applyNumberFormat="1" applyFont="1" applyBorder="1" applyAlignment="1">
      <alignment horizontal="left"/>
    </xf>
    <xf numFmtId="2" fontId="3" fillId="0" borderId="2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0" fillId="0" borderId="1" xfId="0" applyNumberFormat="1" applyBorder="1"/>
    <xf numFmtId="0" fontId="3" fillId="0" borderId="0" xfId="0" applyFont="1"/>
    <xf numFmtId="2" fontId="4" fillId="0" borderId="28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0" fillId="2" borderId="14" xfId="0" applyFill="1" applyBorder="1"/>
    <xf numFmtId="0" fontId="0" fillId="0" borderId="14" xfId="0" applyBorder="1"/>
    <xf numFmtId="2" fontId="7" fillId="0" borderId="4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6"/>
  <sheetViews>
    <sheetView tabSelected="1" topLeftCell="A61" zoomScaleNormal="100" workbookViewId="0">
      <selection activeCell="A72" sqref="A72"/>
    </sheetView>
  </sheetViews>
  <sheetFormatPr defaultRowHeight="14.5" x14ac:dyDescent="0.35"/>
  <cols>
    <col min="1" max="1" width="68.453125" customWidth="1"/>
    <col min="2" max="2" width="15.54296875" customWidth="1"/>
    <col min="3" max="3" width="13.36328125" customWidth="1"/>
    <col min="4" max="4" width="13.26953125" customWidth="1"/>
    <col min="5" max="5" width="17.90625" customWidth="1"/>
    <col min="6" max="6" width="21.36328125" customWidth="1"/>
  </cols>
  <sheetData>
    <row r="2" spans="1:12" ht="15.5" x14ac:dyDescent="0.35">
      <c r="A2" s="82" t="s">
        <v>55</v>
      </c>
      <c r="D2" s="17"/>
      <c r="E2" s="17"/>
    </row>
    <row r="3" spans="1:12" ht="15.5" x14ac:dyDescent="0.35">
      <c r="A3" s="83" t="s">
        <v>56</v>
      </c>
    </row>
    <row r="5" spans="1:12" ht="16" thickBot="1" x14ac:dyDescent="0.4">
      <c r="A5" s="4" t="s">
        <v>1</v>
      </c>
      <c r="B5" s="4" t="s">
        <v>2</v>
      </c>
      <c r="C5" s="4" t="s">
        <v>3</v>
      </c>
      <c r="D5" s="4" t="s">
        <v>4</v>
      </c>
    </row>
    <row r="6" spans="1:12" ht="15.5" x14ac:dyDescent="0.35">
      <c r="A6" s="5" t="s">
        <v>58</v>
      </c>
      <c r="B6" s="6"/>
      <c r="C6" s="6"/>
      <c r="D6" s="6"/>
    </row>
    <row r="7" spans="1:12" ht="15.5" x14ac:dyDescent="0.35">
      <c r="A7" s="7" t="s">
        <v>59</v>
      </c>
      <c r="B7" s="13">
        <v>3955220</v>
      </c>
      <c r="C7" s="24">
        <v>3387563</v>
      </c>
      <c r="D7" s="13">
        <f>C7-B7</f>
        <v>-567657</v>
      </c>
    </row>
    <row r="8" spans="1:12" ht="15.5" x14ac:dyDescent="0.35">
      <c r="A8" s="8" t="s">
        <v>70</v>
      </c>
      <c r="B8" s="14"/>
      <c r="C8" s="14">
        <f>552688-228126</f>
        <v>324562</v>
      </c>
      <c r="D8" s="14"/>
      <c r="J8" s="70"/>
      <c r="K8" s="70"/>
      <c r="L8" s="71"/>
    </row>
    <row r="9" spans="1:12" ht="15.5" x14ac:dyDescent="0.35">
      <c r="A9" s="8" t="s">
        <v>71</v>
      </c>
      <c r="B9" s="14"/>
      <c r="C9" s="14">
        <f>38167+23660</f>
        <v>61827</v>
      </c>
      <c r="D9" s="14"/>
    </row>
    <row r="10" spans="1:12" ht="16" thickBot="1" x14ac:dyDescent="0.4">
      <c r="A10" s="8" t="s">
        <v>54</v>
      </c>
      <c r="B10" s="14">
        <v>3156842.2</v>
      </c>
      <c r="C10" s="42">
        <v>1581625</v>
      </c>
      <c r="D10" s="14">
        <f>C10-B10</f>
        <v>-1575217.2000000002</v>
      </c>
    </row>
    <row r="11" spans="1:12" ht="16" thickBot="1" x14ac:dyDescent="0.4">
      <c r="A11" s="10" t="s">
        <v>5</v>
      </c>
      <c r="B11" s="21">
        <f>SUM(B7:B10)</f>
        <v>7112062.2000000002</v>
      </c>
      <c r="C11" s="21">
        <f>C7+C10</f>
        <v>4969188</v>
      </c>
      <c r="D11" s="21">
        <f>C11-B11</f>
        <v>-2142874.2000000002</v>
      </c>
      <c r="J11" s="70"/>
      <c r="K11" s="70"/>
      <c r="L11" s="71"/>
    </row>
    <row r="12" spans="1:12" ht="16" thickBot="1" x14ac:dyDescent="0.4">
      <c r="A12" s="40"/>
      <c r="B12" s="41"/>
      <c r="C12" s="41"/>
      <c r="D12" s="41"/>
      <c r="J12" s="71"/>
      <c r="K12" s="71"/>
      <c r="L12" s="71"/>
    </row>
    <row r="13" spans="1:12" ht="15.5" x14ac:dyDescent="0.35">
      <c r="A13" s="5" t="s">
        <v>74</v>
      </c>
      <c r="B13" s="44"/>
      <c r="C13" s="44"/>
      <c r="D13" s="44"/>
    </row>
    <row r="14" spans="1:12" ht="15.5" x14ac:dyDescent="0.35">
      <c r="A14" s="68" t="s">
        <v>63</v>
      </c>
      <c r="B14" s="32"/>
      <c r="C14" s="24">
        <v>33798</v>
      </c>
      <c r="D14" s="24"/>
      <c r="H14" s="27"/>
      <c r="J14" s="71"/>
      <c r="K14" s="71"/>
      <c r="L14" s="71"/>
    </row>
    <row r="15" spans="1:12" ht="15.5" x14ac:dyDescent="0.35">
      <c r="A15" s="66" t="s">
        <v>57</v>
      </c>
      <c r="B15" s="43"/>
      <c r="C15" s="67">
        <v>2758266.95</v>
      </c>
      <c r="D15" s="74"/>
    </row>
    <row r="16" spans="1:12" ht="15.5" x14ac:dyDescent="0.35">
      <c r="A16" s="7" t="s">
        <v>60</v>
      </c>
      <c r="B16" s="24"/>
      <c r="C16" s="23">
        <v>706798</v>
      </c>
      <c r="D16" s="75"/>
    </row>
    <row r="17" spans="1:6" ht="15.5" x14ac:dyDescent="0.35">
      <c r="A17" s="7" t="s">
        <v>61</v>
      </c>
      <c r="B17" s="24"/>
      <c r="C17" s="25">
        <v>479670</v>
      </c>
      <c r="D17" s="75"/>
    </row>
    <row r="18" spans="1:6" ht="16" thickBot="1" x14ac:dyDescent="0.4">
      <c r="A18" s="45" t="s">
        <v>62</v>
      </c>
      <c r="B18" s="46"/>
      <c r="C18" s="47">
        <f>C14+C11-C15-C16-C17-C19</f>
        <v>1006527.0499999998</v>
      </c>
      <c r="D18" s="75"/>
      <c r="F18" s="17"/>
    </row>
    <row r="19" spans="1:6" ht="16" thickBot="1" x14ac:dyDescent="0.4">
      <c r="A19" s="69" t="s">
        <v>64</v>
      </c>
      <c r="B19" s="21"/>
      <c r="C19" s="38">
        <v>51724</v>
      </c>
      <c r="D19" s="76"/>
    </row>
    <row r="20" spans="1:6" ht="16" thickBot="1" x14ac:dyDescent="0.4">
      <c r="A20" s="52"/>
      <c r="B20" s="53"/>
      <c r="C20" s="54"/>
      <c r="D20" s="77"/>
    </row>
    <row r="21" spans="1:6" ht="15.5" x14ac:dyDescent="0.35">
      <c r="A21" s="48" t="s">
        <v>0</v>
      </c>
      <c r="B21" s="35"/>
      <c r="C21" s="35"/>
      <c r="D21" s="35"/>
      <c r="E21" s="73"/>
    </row>
    <row r="22" spans="1:6" ht="15.5" x14ac:dyDescent="0.35">
      <c r="A22" s="49" t="s">
        <v>48</v>
      </c>
      <c r="B22" s="12"/>
      <c r="C22" s="20"/>
      <c r="D22" s="12"/>
      <c r="E22" s="17"/>
    </row>
    <row r="23" spans="1:6" ht="16" thickBot="1" x14ac:dyDescent="0.4">
      <c r="A23" s="55" t="s">
        <v>65</v>
      </c>
      <c r="B23" s="50"/>
      <c r="C23" s="51"/>
      <c r="D23" s="50"/>
    </row>
    <row r="24" spans="1:6" ht="15.5" x14ac:dyDescent="0.35">
      <c r="A24" s="18" t="s">
        <v>6</v>
      </c>
      <c r="B24" s="19"/>
      <c r="C24" s="19"/>
      <c r="D24" s="19"/>
      <c r="E24" s="17"/>
    </row>
    <row r="25" spans="1:6" ht="15.5" x14ac:dyDescent="0.35">
      <c r="A25" s="2" t="s">
        <v>7</v>
      </c>
      <c r="B25" s="13">
        <v>75000</v>
      </c>
      <c r="C25" s="2">
        <v>60430.44</v>
      </c>
      <c r="D25" s="3">
        <f>B25-C25</f>
        <v>14569.559999999998</v>
      </c>
      <c r="E25" s="1"/>
    </row>
    <row r="26" spans="1:6" ht="15.5" x14ac:dyDescent="0.35">
      <c r="A26" s="2" t="s">
        <v>8</v>
      </c>
      <c r="B26" s="13"/>
      <c r="C26" s="2">
        <v>1361.37</v>
      </c>
      <c r="D26" s="3">
        <f t="shared" ref="D26:D66" si="0">B26-C26</f>
        <v>-1361.37</v>
      </c>
      <c r="E26" s="26"/>
    </row>
    <row r="27" spans="1:6" ht="15.5" x14ac:dyDescent="0.35">
      <c r="A27" s="2" t="s">
        <v>9</v>
      </c>
      <c r="B27" s="13">
        <v>300000</v>
      </c>
      <c r="C27" s="2">
        <v>219000</v>
      </c>
      <c r="D27" s="3">
        <f t="shared" si="0"/>
        <v>81000</v>
      </c>
      <c r="E27" s="1"/>
    </row>
    <row r="28" spans="1:6" ht="15.5" x14ac:dyDescent="0.35">
      <c r="A28" s="2" t="s">
        <v>10</v>
      </c>
      <c r="B28" s="13">
        <v>20000</v>
      </c>
      <c r="C28" s="2">
        <v>7316.23</v>
      </c>
      <c r="D28" s="3">
        <f t="shared" si="0"/>
        <v>12683.77</v>
      </c>
      <c r="E28" s="1"/>
    </row>
    <row r="29" spans="1:6" ht="15.5" x14ac:dyDescent="0.35">
      <c r="A29" s="2" t="s">
        <v>11</v>
      </c>
      <c r="B29" s="13">
        <v>670500</v>
      </c>
      <c r="C29" s="2"/>
      <c r="D29" s="3">
        <f t="shared" si="0"/>
        <v>670500</v>
      </c>
      <c r="E29" s="1"/>
      <c r="F29" s="73"/>
    </row>
    <row r="30" spans="1:6" ht="15.5" x14ac:dyDescent="0.35">
      <c r="A30" s="2" t="s">
        <v>12</v>
      </c>
      <c r="B30" s="13">
        <v>216000</v>
      </c>
      <c r="C30" s="2">
        <v>148320</v>
      </c>
      <c r="D30" s="3">
        <f t="shared" si="0"/>
        <v>67680</v>
      </c>
      <c r="E30" s="26"/>
      <c r="F30" s="73"/>
    </row>
    <row r="31" spans="1:6" ht="15.5" x14ac:dyDescent="0.35">
      <c r="A31" s="2" t="s">
        <v>13</v>
      </c>
      <c r="B31" s="13">
        <v>252000</v>
      </c>
      <c r="C31" s="2">
        <v>90000</v>
      </c>
      <c r="D31" s="3">
        <f t="shared" si="0"/>
        <v>162000</v>
      </c>
      <c r="E31" s="26"/>
      <c r="F31" s="73"/>
    </row>
    <row r="32" spans="1:6" ht="15.5" x14ac:dyDescent="0.35">
      <c r="A32" s="2" t="s">
        <v>14</v>
      </c>
      <c r="B32" s="13">
        <v>90000</v>
      </c>
      <c r="C32" s="2">
        <v>67090.91</v>
      </c>
      <c r="D32" s="3">
        <f t="shared" si="0"/>
        <v>22909.089999999997</v>
      </c>
      <c r="E32" s="1"/>
      <c r="F32" s="73"/>
    </row>
    <row r="33" spans="1:6" ht="15.5" x14ac:dyDescent="0.35">
      <c r="A33" s="2" t="s">
        <v>15</v>
      </c>
      <c r="B33" s="13">
        <v>144000</v>
      </c>
      <c r="C33" s="2">
        <v>87000</v>
      </c>
      <c r="D33" s="3">
        <f t="shared" si="0"/>
        <v>57000</v>
      </c>
      <c r="E33" s="1"/>
      <c r="F33" s="73"/>
    </row>
    <row r="34" spans="1:6" ht="15.5" x14ac:dyDescent="0.35">
      <c r="A34" s="2" t="s">
        <v>16</v>
      </c>
      <c r="B34" s="13">
        <v>288000</v>
      </c>
      <c r="C34" s="2">
        <v>243272.73</v>
      </c>
      <c r="D34" s="3">
        <f t="shared" si="0"/>
        <v>44727.26999999999</v>
      </c>
      <c r="E34" s="1"/>
      <c r="F34" s="73"/>
    </row>
    <row r="35" spans="1:6" ht="15.5" x14ac:dyDescent="0.35">
      <c r="A35" s="2" t="s">
        <v>17</v>
      </c>
      <c r="B35" s="13">
        <v>144000</v>
      </c>
      <c r="C35" s="2">
        <v>54000</v>
      </c>
      <c r="D35" s="3">
        <f t="shared" si="0"/>
        <v>90000</v>
      </c>
      <c r="E35" s="1"/>
      <c r="F35" s="73"/>
    </row>
    <row r="36" spans="1:6" ht="15.5" x14ac:dyDescent="0.35">
      <c r="A36" s="2" t="s">
        <v>18</v>
      </c>
      <c r="B36" s="13">
        <v>60000</v>
      </c>
      <c r="C36" s="2"/>
      <c r="D36" s="3">
        <f t="shared" si="0"/>
        <v>60000</v>
      </c>
      <c r="E36" s="1"/>
      <c r="F36" s="73"/>
    </row>
    <row r="37" spans="1:6" ht="15.5" x14ac:dyDescent="0.35">
      <c r="A37" s="2" t="s">
        <v>19</v>
      </c>
      <c r="B37" s="13">
        <v>204000</v>
      </c>
      <c r="C37" s="2">
        <v>1000</v>
      </c>
      <c r="D37" s="3">
        <f t="shared" si="0"/>
        <v>203000</v>
      </c>
      <c r="E37" s="1"/>
      <c r="F37" s="17"/>
    </row>
    <row r="38" spans="1:6" ht="15.5" x14ac:dyDescent="0.35">
      <c r="A38" s="2" t="s">
        <v>20</v>
      </c>
      <c r="B38" s="13">
        <v>10000</v>
      </c>
      <c r="C38" s="2">
        <v>8667.25</v>
      </c>
      <c r="D38" s="3">
        <f t="shared" si="0"/>
        <v>1332.75</v>
      </c>
      <c r="E38" s="1"/>
    </row>
    <row r="39" spans="1:6" ht="15.5" x14ac:dyDescent="0.35">
      <c r="A39" s="2" t="s">
        <v>21</v>
      </c>
      <c r="B39" s="13"/>
      <c r="C39" s="2">
        <v>41412</v>
      </c>
      <c r="D39" s="3">
        <f t="shared" si="0"/>
        <v>-41412</v>
      </c>
      <c r="E39" s="1"/>
    </row>
    <row r="40" spans="1:6" ht="15.5" x14ac:dyDescent="0.35">
      <c r="A40" s="2" t="s">
        <v>22</v>
      </c>
      <c r="B40" s="13"/>
      <c r="C40" s="2">
        <v>1890</v>
      </c>
      <c r="D40" s="3">
        <f t="shared" si="0"/>
        <v>-1890</v>
      </c>
      <c r="E40" s="1"/>
    </row>
    <row r="41" spans="1:6" ht="15.5" x14ac:dyDescent="0.35">
      <c r="A41" s="2" t="s">
        <v>23</v>
      </c>
      <c r="B41" s="13">
        <v>75800</v>
      </c>
      <c r="C41" s="2"/>
      <c r="D41" s="3">
        <f t="shared" si="0"/>
        <v>75800</v>
      </c>
      <c r="E41" s="1"/>
    </row>
    <row r="42" spans="1:6" ht="15.5" x14ac:dyDescent="0.35">
      <c r="A42" s="2" t="s">
        <v>24</v>
      </c>
      <c r="B42" s="13">
        <v>30000</v>
      </c>
      <c r="C42" s="2"/>
      <c r="D42" s="3">
        <f t="shared" si="0"/>
        <v>30000</v>
      </c>
      <c r="E42" s="1"/>
    </row>
    <row r="43" spans="1:6" ht="15.5" x14ac:dyDescent="0.35">
      <c r="A43" s="2" t="s">
        <v>25</v>
      </c>
      <c r="B43" s="13">
        <v>20000</v>
      </c>
      <c r="C43" s="2">
        <v>1690</v>
      </c>
      <c r="D43" s="3">
        <f t="shared" si="0"/>
        <v>18310</v>
      </c>
      <c r="E43" s="1"/>
    </row>
    <row r="44" spans="1:6" ht="15.5" x14ac:dyDescent="0.35">
      <c r="A44" s="2" t="s">
        <v>26</v>
      </c>
      <c r="B44" s="13">
        <v>50000</v>
      </c>
      <c r="C44" s="2"/>
      <c r="D44" s="3">
        <f t="shared" si="0"/>
        <v>50000</v>
      </c>
      <c r="E44" s="1"/>
    </row>
    <row r="45" spans="1:6" ht="15.5" x14ac:dyDescent="0.35">
      <c r="A45" s="2" t="s">
        <v>27</v>
      </c>
      <c r="B45" s="13">
        <v>110000</v>
      </c>
      <c r="C45" s="2">
        <v>126540</v>
      </c>
      <c r="D45" s="3">
        <f t="shared" si="0"/>
        <v>-16540</v>
      </c>
      <c r="E45" s="1"/>
    </row>
    <row r="46" spans="1:6" ht="15.5" x14ac:dyDescent="0.35">
      <c r="A46" s="2" t="s">
        <v>28</v>
      </c>
      <c r="B46" s="13">
        <v>30000</v>
      </c>
      <c r="C46" s="2">
        <v>10788</v>
      </c>
      <c r="D46" s="3">
        <f t="shared" si="0"/>
        <v>19212</v>
      </c>
      <c r="E46" s="1"/>
    </row>
    <row r="47" spans="1:6" ht="15.5" x14ac:dyDescent="0.35">
      <c r="A47" s="2" t="s">
        <v>29</v>
      </c>
      <c r="B47" s="13">
        <v>70000</v>
      </c>
      <c r="C47" s="2">
        <v>6681</v>
      </c>
      <c r="D47" s="3">
        <f t="shared" si="0"/>
        <v>63319</v>
      </c>
      <c r="E47" s="1"/>
    </row>
    <row r="48" spans="1:6" ht="15.5" x14ac:dyDescent="0.35">
      <c r="A48" s="2" t="s">
        <v>49</v>
      </c>
      <c r="B48" s="13"/>
      <c r="C48" s="2">
        <v>31702</v>
      </c>
      <c r="D48" s="3">
        <f t="shared" si="0"/>
        <v>-31702</v>
      </c>
      <c r="E48" s="1"/>
    </row>
    <row r="49" spans="1:5" ht="15.5" x14ac:dyDescent="0.35">
      <c r="A49" s="2" t="s">
        <v>30</v>
      </c>
      <c r="B49" s="13">
        <v>10000</v>
      </c>
      <c r="C49" s="2"/>
      <c r="D49" s="3">
        <f t="shared" si="0"/>
        <v>10000</v>
      </c>
      <c r="E49" s="1"/>
    </row>
    <row r="50" spans="1:5" ht="15.5" x14ac:dyDescent="0.35">
      <c r="A50" s="2" t="s">
        <v>31</v>
      </c>
      <c r="B50" s="13">
        <v>20000</v>
      </c>
      <c r="C50" s="2">
        <v>9570</v>
      </c>
      <c r="D50" s="3">
        <f t="shared" si="0"/>
        <v>10430</v>
      </c>
      <c r="E50" s="1"/>
    </row>
    <row r="51" spans="1:5" ht="15.5" x14ac:dyDescent="0.35">
      <c r="A51" s="2" t="s">
        <v>32</v>
      </c>
      <c r="B51" s="13">
        <v>30000</v>
      </c>
      <c r="C51" s="2">
        <v>7043</v>
      </c>
      <c r="D51" s="3">
        <f t="shared" si="0"/>
        <v>22957</v>
      </c>
      <c r="E51" s="1"/>
    </row>
    <row r="52" spans="1:5" ht="15.5" x14ac:dyDescent="0.35">
      <c r="A52" s="2" t="s">
        <v>33</v>
      </c>
      <c r="B52" s="13"/>
      <c r="C52" s="2">
        <v>2394.4</v>
      </c>
      <c r="D52" s="3">
        <f t="shared" si="0"/>
        <v>-2394.4</v>
      </c>
      <c r="E52" s="1"/>
    </row>
    <row r="53" spans="1:5" ht="15.5" x14ac:dyDescent="0.35">
      <c r="A53" s="2" t="s">
        <v>34</v>
      </c>
      <c r="B53" s="13"/>
      <c r="C53" s="2">
        <v>1820</v>
      </c>
      <c r="D53" s="3">
        <f t="shared" si="0"/>
        <v>-1820</v>
      </c>
      <c r="E53" s="1"/>
    </row>
    <row r="54" spans="1:5" ht="15.5" x14ac:dyDescent="0.35">
      <c r="A54" s="2" t="s">
        <v>34</v>
      </c>
      <c r="B54" s="13">
        <v>65000</v>
      </c>
      <c r="C54" s="2">
        <v>40047.589999999997</v>
      </c>
      <c r="D54" s="3">
        <f t="shared" si="0"/>
        <v>24952.410000000003</v>
      </c>
      <c r="E54" s="1"/>
    </row>
    <row r="55" spans="1:5" ht="15.5" x14ac:dyDescent="0.35">
      <c r="A55" s="2" t="s">
        <v>35</v>
      </c>
      <c r="B55" s="13">
        <v>200000</v>
      </c>
      <c r="C55" s="2">
        <v>102655.59</v>
      </c>
      <c r="D55" s="3">
        <f t="shared" si="0"/>
        <v>97344.41</v>
      </c>
      <c r="E55" s="1"/>
    </row>
    <row r="56" spans="1:5" ht="15.5" x14ac:dyDescent="0.35">
      <c r="A56" s="2" t="s">
        <v>36</v>
      </c>
      <c r="B56" s="13">
        <v>8600</v>
      </c>
      <c r="C56" s="2"/>
      <c r="D56" s="3">
        <f t="shared" si="0"/>
        <v>8600</v>
      </c>
      <c r="E56" s="1"/>
    </row>
    <row r="57" spans="1:5" ht="15.5" x14ac:dyDescent="0.35">
      <c r="A57" s="2" t="s">
        <v>37</v>
      </c>
      <c r="B57" s="13">
        <v>10000</v>
      </c>
      <c r="C57" s="2">
        <v>23000</v>
      </c>
      <c r="D57" s="3">
        <f t="shared" si="0"/>
        <v>-13000</v>
      </c>
      <c r="E57" s="1"/>
    </row>
    <row r="58" spans="1:5" ht="15.5" x14ac:dyDescent="0.35">
      <c r="A58" s="2" t="s">
        <v>38</v>
      </c>
      <c r="B58" s="13">
        <v>6000</v>
      </c>
      <c r="C58" s="2">
        <v>1500</v>
      </c>
      <c r="D58" s="3">
        <f t="shared" si="0"/>
        <v>4500</v>
      </c>
      <c r="E58" s="1"/>
    </row>
    <row r="59" spans="1:5" ht="15.5" x14ac:dyDescent="0.35">
      <c r="A59" s="2" t="s">
        <v>39</v>
      </c>
      <c r="B59" s="13">
        <v>50000</v>
      </c>
      <c r="C59" s="2">
        <v>7000</v>
      </c>
      <c r="D59" s="3">
        <f t="shared" si="0"/>
        <v>43000</v>
      </c>
      <c r="E59" s="1"/>
    </row>
    <row r="60" spans="1:5" ht="15.5" x14ac:dyDescent="0.35">
      <c r="A60" s="2" t="s">
        <v>40</v>
      </c>
      <c r="B60" s="13">
        <v>250000</v>
      </c>
      <c r="C60" s="2">
        <v>206905.09</v>
      </c>
      <c r="D60" s="3">
        <f t="shared" si="0"/>
        <v>43094.91</v>
      </c>
      <c r="E60" s="1"/>
    </row>
    <row r="61" spans="1:5" ht="15.5" x14ac:dyDescent="0.35">
      <c r="A61" s="2" t="s">
        <v>41</v>
      </c>
      <c r="B61" s="13">
        <v>100000</v>
      </c>
      <c r="C61" s="2">
        <v>25006.62</v>
      </c>
      <c r="D61" s="3">
        <f t="shared" si="0"/>
        <v>74993.38</v>
      </c>
      <c r="E61" s="1"/>
    </row>
    <row r="62" spans="1:5" ht="15.5" x14ac:dyDescent="0.35">
      <c r="A62" s="2" t="s">
        <v>42</v>
      </c>
      <c r="B62" s="13"/>
      <c r="C62" s="2">
        <v>3300</v>
      </c>
      <c r="D62" s="3">
        <f t="shared" si="0"/>
        <v>-3300</v>
      </c>
      <c r="E62" s="1"/>
    </row>
    <row r="63" spans="1:5" ht="15.5" x14ac:dyDescent="0.35">
      <c r="A63" s="2" t="s">
        <v>43</v>
      </c>
      <c r="B63" s="13"/>
      <c r="C63" s="2">
        <v>5300</v>
      </c>
      <c r="D63" s="3">
        <f t="shared" si="0"/>
        <v>-5300</v>
      </c>
      <c r="E63" s="1"/>
    </row>
    <row r="64" spans="1:5" ht="15.5" x14ac:dyDescent="0.35">
      <c r="A64" s="2" t="s">
        <v>44</v>
      </c>
      <c r="B64" s="13">
        <v>20000</v>
      </c>
      <c r="C64" s="2">
        <v>3500</v>
      </c>
      <c r="D64" s="3">
        <f t="shared" si="0"/>
        <v>16500</v>
      </c>
      <c r="E64" s="1"/>
    </row>
    <row r="65" spans="1:5" ht="15.5" x14ac:dyDescent="0.35">
      <c r="A65" s="2" t="s">
        <v>45</v>
      </c>
      <c r="B65" s="13">
        <v>5000</v>
      </c>
      <c r="C65" s="2">
        <v>7628</v>
      </c>
      <c r="D65" s="3">
        <f t="shared" si="0"/>
        <v>-2628</v>
      </c>
      <c r="E65" s="1"/>
    </row>
    <row r="66" spans="1:5" ht="16" thickBot="1" x14ac:dyDescent="0.4">
      <c r="A66" s="2" t="s">
        <v>46</v>
      </c>
      <c r="B66" s="13">
        <v>240000</v>
      </c>
      <c r="C66" s="2">
        <v>0</v>
      </c>
      <c r="D66" s="3">
        <f t="shared" si="0"/>
        <v>240000</v>
      </c>
      <c r="E66" s="1"/>
    </row>
    <row r="67" spans="1:5" ht="16" thickBot="1" x14ac:dyDescent="0.4">
      <c r="A67" s="10" t="s">
        <v>47</v>
      </c>
      <c r="B67" s="21">
        <v>3873900</v>
      </c>
      <c r="C67" s="11">
        <f>SUM(C25:C66)</f>
        <v>1654832.2200000004</v>
      </c>
      <c r="D67" s="11">
        <f ca="1">SUM(D25:D67)</f>
        <v>2219067.7799999998</v>
      </c>
      <c r="E67" s="1"/>
    </row>
    <row r="68" spans="1:5" ht="15" thickBot="1" x14ac:dyDescent="0.4">
      <c r="A68" s="36"/>
      <c r="B68" s="36"/>
      <c r="C68" s="36"/>
      <c r="D68" s="78"/>
      <c r="E68" s="26"/>
    </row>
    <row r="69" spans="1:5" ht="16" thickBot="1" x14ac:dyDescent="0.4">
      <c r="A69" s="10" t="s">
        <v>66</v>
      </c>
      <c r="B69" s="37"/>
      <c r="C69" s="84">
        <f>C7-C67</f>
        <v>1732730.7799999996</v>
      </c>
      <c r="D69" s="31"/>
      <c r="E69" s="1"/>
    </row>
    <row r="70" spans="1:5" x14ac:dyDescent="0.35">
      <c r="A70" s="27" t="s">
        <v>0</v>
      </c>
      <c r="C70" s="17"/>
      <c r="D70" s="79"/>
    </row>
    <row r="71" spans="1:5" x14ac:dyDescent="0.35">
      <c r="A71" s="27" t="s">
        <v>48</v>
      </c>
      <c r="D71" s="79"/>
    </row>
    <row r="72" spans="1:5" x14ac:dyDescent="0.35">
      <c r="A72" s="27" t="s">
        <v>50</v>
      </c>
      <c r="D72" s="79"/>
    </row>
    <row r="73" spans="1:5" ht="15" thickBot="1" x14ac:dyDescent="0.4">
      <c r="D73" s="79"/>
    </row>
    <row r="74" spans="1:5" ht="15.5" x14ac:dyDescent="0.35">
      <c r="A74" s="58" t="s">
        <v>53</v>
      </c>
      <c r="B74" s="6">
        <v>3156842.2</v>
      </c>
      <c r="C74" s="59"/>
      <c r="D74" s="80"/>
    </row>
    <row r="75" spans="1:5" ht="16" thickBot="1" x14ac:dyDescent="0.4">
      <c r="A75" s="8" t="s">
        <v>51</v>
      </c>
      <c r="B75" s="28">
        <v>1581625</v>
      </c>
      <c r="C75" s="29"/>
      <c r="D75" s="9"/>
    </row>
    <row r="76" spans="1:5" ht="16" thickBot="1" x14ac:dyDescent="0.4">
      <c r="A76" s="10" t="s">
        <v>69</v>
      </c>
      <c r="B76" s="30">
        <f>B74-B75</f>
        <v>1575217.2000000002</v>
      </c>
      <c r="C76" s="31"/>
      <c r="D76" s="31"/>
    </row>
    <row r="77" spans="1:5" ht="15.5" x14ac:dyDescent="0.35">
      <c r="A77" s="7" t="s">
        <v>52</v>
      </c>
      <c r="B77" s="13">
        <v>1833091.95</v>
      </c>
      <c r="C77" s="15"/>
      <c r="D77" s="72"/>
    </row>
    <row r="78" spans="1:5" ht="15.5" x14ac:dyDescent="0.35">
      <c r="A78" s="7" t="s">
        <v>72</v>
      </c>
      <c r="B78" s="13">
        <v>925175</v>
      </c>
      <c r="C78" s="16"/>
      <c r="D78" s="72"/>
    </row>
    <row r="79" spans="1:5" ht="15.5" x14ac:dyDescent="0.35">
      <c r="A79" s="60" t="s">
        <v>73</v>
      </c>
      <c r="B79" s="24">
        <f>B77+B78</f>
        <v>2758266.95</v>
      </c>
      <c r="C79" s="32"/>
      <c r="D79" s="32"/>
    </row>
    <row r="80" spans="1:5" ht="15.5" x14ac:dyDescent="0.35">
      <c r="A80" s="61" t="s">
        <v>67</v>
      </c>
      <c r="B80" s="62">
        <v>1581625</v>
      </c>
      <c r="C80" s="2"/>
      <c r="D80" s="2"/>
    </row>
    <row r="81" spans="1:4" ht="15.5" x14ac:dyDescent="0.35">
      <c r="A81" s="65" t="s">
        <v>68</v>
      </c>
      <c r="B81" s="42">
        <f>B79-B80</f>
        <v>1176641.9500000002</v>
      </c>
      <c r="C81" s="9"/>
      <c r="D81" s="42"/>
    </row>
    <row r="82" spans="1:4" ht="16" thickBot="1" x14ac:dyDescent="0.4">
      <c r="A82" s="63"/>
      <c r="B82" s="56"/>
      <c r="C82" s="64"/>
      <c r="D82" s="81"/>
    </row>
    <row r="83" spans="1:4" ht="15.5" x14ac:dyDescent="0.35">
      <c r="A83" s="39"/>
      <c r="B83" s="57"/>
      <c r="C83" s="57"/>
      <c r="D83" s="57"/>
    </row>
    <row r="84" spans="1:4" ht="15.5" x14ac:dyDescent="0.35">
      <c r="A84" s="2"/>
      <c r="B84" s="33"/>
      <c r="C84" s="33"/>
      <c r="D84" s="34"/>
    </row>
    <row r="85" spans="1:4" x14ac:dyDescent="0.35">
      <c r="A85" s="22"/>
      <c r="B85" s="22"/>
      <c r="C85" s="22"/>
      <c r="D85" s="22"/>
    </row>
    <row r="86" spans="1:4" x14ac:dyDescent="0.35">
      <c r="A86" s="22"/>
      <c r="B86" s="22"/>
      <c r="C86" s="22"/>
      <c r="D86" s="22"/>
    </row>
  </sheetData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A724-0615-439F-BD51-44818C0AD2DD}">
  <dimension ref="A2:D7"/>
  <sheetViews>
    <sheetView workbookViewId="0">
      <selection activeCell="F8" sqref="F8"/>
    </sheetView>
  </sheetViews>
  <sheetFormatPr defaultRowHeight="14.5" x14ac:dyDescent="0.35"/>
  <cols>
    <col min="1" max="1" width="21.453125" customWidth="1"/>
    <col min="2" max="2" width="13.7265625" customWidth="1"/>
    <col min="3" max="3" width="12.54296875" customWidth="1"/>
    <col min="4" max="4" width="14.6328125" customWidth="1"/>
  </cols>
  <sheetData>
    <row r="2" spans="1:4" x14ac:dyDescent="0.35">
      <c r="A2" s="22"/>
      <c r="B2" s="22"/>
      <c r="C2" s="22"/>
      <c r="D2" s="22"/>
    </row>
    <row r="3" spans="1:4" x14ac:dyDescent="0.35">
      <c r="A3" s="22"/>
      <c r="B3" s="22"/>
      <c r="C3" s="22"/>
      <c r="D3" s="22"/>
    </row>
    <row r="4" spans="1:4" x14ac:dyDescent="0.35">
      <c r="A4" s="22"/>
      <c r="B4" s="22"/>
      <c r="C4" s="22"/>
      <c r="D4" s="22"/>
    </row>
    <row r="5" spans="1:4" x14ac:dyDescent="0.35">
      <c r="A5" s="22"/>
      <c r="B5" s="22"/>
      <c r="C5" s="22"/>
      <c r="D5" s="22"/>
    </row>
    <row r="6" spans="1:4" x14ac:dyDescent="0.35">
      <c r="A6" s="22"/>
      <c r="B6" s="22"/>
      <c r="C6" s="22"/>
      <c r="D6" s="22"/>
    </row>
    <row r="7" spans="1:4" x14ac:dyDescent="0.35">
      <c r="A7" s="22"/>
      <c r="B7" s="22"/>
      <c r="C7" s="22"/>
      <c r="D7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 Левина</cp:lastModifiedBy>
  <cp:lastPrinted>2024-01-19T13:51:58Z</cp:lastPrinted>
  <dcterms:created xsi:type="dcterms:W3CDTF">2015-06-05T18:19:34Z</dcterms:created>
  <dcterms:modified xsi:type="dcterms:W3CDTF">2024-01-23T17:58:58Z</dcterms:modified>
</cp:coreProperties>
</file>